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3"/>
  <workbookPr/>
  <mc:AlternateContent xmlns:mc="http://schemas.openxmlformats.org/markup-compatibility/2006">
    <mc:Choice Requires="x15">
      <x15ac:absPath xmlns:x15ac="http://schemas.microsoft.com/office/spreadsheetml/2010/11/ac" url="/Users/mateo/Library/Mobile Documents/com~apple~CloudDocs/CESSA/4º Semestre/Ingeniería de Costos/"/>
    </mc:Choice>
  </mc:AlternateContent>
  <xr:revisionPtr revIDLastSave="0" documentId="13_ncr:41000001_{73C73939-F8EA-2E46-9B23-C0B6A70D4970}" xr6:coauthVersionLast="47" xr6:coauthVersionMax="47" xr10:uidLastSave="{00000000-0000-0000-0000-000000000000}"/>
  <bookViews>
    <workbookView xWindow="2220" yWindow="540" windowWidth="28800" windowHeight="15860" tabRatio="486" xr2:uid="{00000000-000D-0000-FFFF-FFFF00000000}"/>
  </bookViews>
  <sheets>
    <sheet name="Receta" sheetId="1" r:id="rId1"/>
    <sheet name="Receta compl." sheetId="3" r:id="rId2"/>
    <sheet name="Costo unitario" sheetId="4" r:id="rId3"/>
    <sheet name="Rendimiento" sheetId="2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  <c r="F23" i="1"/>
  <c r="B7" i="1"/>
  <c r="F21" i="1"/>
  <c r="F13" i="1"/>
  <c r="F14" i="1"/>
  <c r="F15" i="1"/>
  <c r="F16" i="1"/>
  <c r="F17" i="1"/>
  <c r="F18" i="1"/>
  <c r="F19" i="1"/>
  <c r="F20" i="1"/>
  <c r="F12" i="1"/>
  <c r="E20" i="1"/>
  <c r="E19" i="1"/>
  <c r="E18" i="1"/>
  <c r="E17" i="1"/>
  <c r="E16" i="1"/>
  <c r="E15" i="1"/>
  <c r="E14" i="1"/>
  <c r="E13" i="1"/>
  <c r="E12" i="1"/>
  <c r="D19" i="1"/>
  <c r="D18" i="1"/>
  <c r="D17" i="1"/>
  <c r="D16" i="1"/>
  <c r="D15" i="1"/>
  <c r="D14" i="1"/>
  <c r="D13" i="1"/>
  <c r="D12" i="1"/>
  <c r="F11" i="3"/>
  <c r="F12" i="3"/>
  <c r="F13" i="3"/>
  <c r="F10" i="3"/>
  <c r="E13" i="3"/>
  <c r="E12" i="3"/>
  <c r="E11" i="3"/>
  <c r="E10" i="3"/>
  <c r="F11" i="4"/>
  <c r="F12" i="4"/>
  <c r="F13" i="4"/>
  <c r="F14" i="4"/>
  <c r="F15" i="4"/>
  <c r="F16" i="4"/>
  <c r="F17" i="4"/>
  <c r="F18" i="4"/>
  <c r="F19" i="4"/>
  <c r="F20" i="4"/>
  <c r="F21" i="4"/>
  <c r="F10" i="4"/>
  <c r="D7" i="2"/>
  <c r="C7" i="2"/>
  <c r="E8" i="2"/>
  <c r="C8" i="2"/>
  <c r="G14" i="2"/>
  <c r="F14" i="2"/>
  <c r="D13" i="2"/>
  <c r="C13" i="2"/>
  <c r="E10" i="2"/>
  <c r="C10" i="2"/>
  <c r="E14" i="2"/>
  <c r="G12" i="2"/>
  <c r="F12" i="2"/>
  <c r="G11" i="2"/>
  <c r="F11" i="2"/>
  <c r="G9" i="2"/>
  <c r="F9" i="2"/>
  <c r="E12" i="2"/>
  <c r="D11" i="2"/>
  <c r="E9" i="2"/>
  <c r="B24" i="1"/>
  <c r="F14" i="3"/>
  <c r="F15" i="3"/>
</calcChain>
</file>

<file path=xl/sharedStrings.xml><?xml version="1.0" encoding="utf-8"?>
<sst xmlns="http://schemas.openxmlformats.org/spreadsheetml/2006/main" count="147" uniqueCount="77">
  <si>
    <t>Ingrediente</t>
  </si>
  <si>
    <t>Cantidad</t>
  </si>
  <si>
    <t>Unidad</t>
  </si>
  <si>
    <t>Importe</t>
  </si>
  <si>
    <t>Costo</t>
  </si>
  <si>
    <t>unitario</t>
  </si>
  <si>
    <t>Costo total</t>
  </si>
  <si>
    <t>Precio de venta</t>
  </si>
  <si>
    <t>Utilidad</t>
  </si>
  <si>
    <t>% de costo</t>
  </si>
  <si>
    <t>% de utilidad</t>
  </si>
  <si>
    <t>Rendimiento:</t>
  </si>
  <si>
    <t>Tamaño de la porción:</t>
  </si>
  <si>
    <t>Tipo de receta:</t>
  </si>
  <si>
    <t>Clasificación:</t>
  </si>
  <si>
    <t>Costo unitario</t>
  </si>
  <si>
    <t>Unidad:</t>
  </si>
  <si>
    <t>Número de porciones:</t>
  </si>
  <si>
    <t>PRUEBAS DE RENDIMIENTO</t>
  </si>
  <si>
    <t>PESO</t>
  </si>
  <si>
    <t>PESO DE LA</t>
  </si>
  <si>
    <t>% DE</t>
  </si>
  <si>
    <t>MATERIA PRIMA</t>
  </si>
  <si>
    <t>UNIDAD</t>
  </si>
  <si>
    <t>BRUTO</t>
  </si>
  <si>
    <t>NETO</t>
  </si>
  <si>
    <t>MERMA</t>
  </si>
  <si>
    <t>RENDIM.</t>
  </si>
  <si>
    <t>COSTO  UNITARIO  DE  MATERIA  PRIMA</t>
  </si>
  <si>
    <t>COSTO</t>
  </si>
  <si>
    <t>INGREDIENTE</t>
  </si>
  <si>
    <t>PRESENTACIÓN</t>
  </si>
  <si>
    <t>PRECIO</t>
  </si>
  <si>
    <t>DE</t>
  </si>
  <si>
    <t>UNITARIO</t>
  </si>
  <si>
    <t>RECETA</t>
  </si>
  <si>
    <t>Aguacate</t>
  </si>
  <si>
    <t>kg</t>
  </si>
  <si>
    <t>% de</t>
  </si>
  <si>
    <t>Rendimiento</t>
  </si>
  <si>
    <t>Complementaria</t>
  </si>
  <si>
    <t>Aceite de olivo</t>
  </si>
  <si>
    <t>Vinagre balsámico</t>
  </si>
  <si>
    <t>Sal fina</t>
  </si>
  <si>
    <t>Bolsa de 5 kg</t>
  </si>
  <si>
    <t>Arúgula</t>
  </si>
  <si>
    <t>Lechuga italiana</t>
  </si>
  <si>
    <t>Jitomate saladet</t>
  </si>
  <si>
    <t>Pimiento rojo</t>
  </si>
  <si>
    <t>Zanahoria</t>
  </si>
  <si>
    <t>Pimiento amarillo</t>
  </si>
  <si>
    <t>Caja de 15 kg</t>
  </si>
  <si>
    <t>Bolsa de 3.251 kg</t>
  </si>
  <si>
    <t>Pieza de 1.483 kg</t>
  </si>
  <si>
    <t>Caja de 8.342 kg</t>
  </si>
  <si>
    <t>Charola de 1.535 kg</t>
  </si>
  <si>
    <t>Costal de 5 kg</t>
  </si>
  <si>
    <t>Costal de 4.950 kg</t>
  </si>
  <si>
    <t>Caja de 2.370 kg</t>
  </si>
  <si>
    <t>Pimienta blanca molida</t>
  </si>
  <si>
    <t>Lata de 375 ml</t>
  </si>
  <si>
    <t>Botella de 750 ml</t>
  </si>
  <si>
    <t>Frasco de 17 gr</t>
  </si>
  <si>
    <t>Vinagreta Adrián</t>
  </si>
  <si>
    <t>litro</t>
  </si>
  <si>
    <t>porción</t>
  </si>
  <si>
    <t>ENSALADA ADRIÁN</t>
  </si>
  <si>
    <t>VINAGRETA ADRIÁN</t>
  </si>
  <si>
    <t>Lechuga sangría</t>
  </si>
  <si>
    <t>Kg</t>
  </si>
  <si>
    <t>Lt</t>
  </si>
  <si>
    <t>Precio de ventaco IVA</t>
  </si>
  <si>
    <t>L</t>
  </si>
  <si>
    <t>Pimiento amarilo</t>
  </si>
  <si>
    <t>Vinagre balsamico</t>
  </si>
  <si>
    <t xml:space="preserve">Estándar </t>
  </si>
  <si>
    <t>Ensaladas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</si>
</sst>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00"/>
    <numFmt numFmtId="166" formatCode="0.00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24"/>
      <color indexed="9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i/>
      <sz val="14"/>
      <color indexed="9"/>
      <name val="Calibri"/>
      <family val="2"/>
    </font>
    <font>
      <sz val="10"/>
      <name val="Calibri"/>
      <family val="2"/>
    </font>
    <font>
      <sz val="24"/>
      <color indexed="9"/>
      <name val="Calibri"/>
      <family val="2"/>
    </font>
    <font>
      <sz val="12"/>
      <color indexed="9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/>
    <xf numFmtId="165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2" borderId="9" xfId="0" applyFont="1" applyFill="1" applyBorder="1"/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0" xfId="0" applyFont="1" applyBorder="1"/>
    <xf numFmtId="165" fontId="4" fillId="0" borderId="10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164" fontId="4" fillId="0" borderId="10" xfId="1" applyFont="1" applyBorder="1"/>
    <xf numFmtId="0" fontId="4" fillId="0" borderId="11" xfId="0" applyFont="1" applyBorder="1"/>
    <xf numFmtId="165" fontId="4" fillId="0" borderId="11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9" fontId="4" fillId="0" borderId="11" xfId="0" applyNumberFormat="1" applyFont="1" applyBorder="1" applyAlignment="1">
      <alignment horizontal="center"/>
    </xf>
    <xf numFmtId="164" fontId="4" fillId="0" borderId="11" xfId="1" applyFont="1" applyBorder="1"/>
    <xf numFmtId="9" fontId="4" fillId="0" borderId="11" xfId="2" applyFont="1" applyBorder="1" applyAlignment="1">
      <alignment horizontal="center"/>
    </xf>
    <xf numFmtId="165" fontId="4" fillId="0" borderId="11" xfId="0" applyNumberFormat="1" applyFont="1" applyBorder="1"/>
    <xf numFmtId="9" fontId="4" fillId="0" borderId="11" xfId="2" applyFont="1" applyFill="1" applyBorder="1" applyAlignment="1">
      <alignment horizontal="center"/>
    </xf>
    <xf numFmtId="0" fontId="4" fillId="0" borderId="9" xfId="0" applyFont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14" xfId="0" applyFont="1" applyFill="1" applyBorder="1" applyAlignment="1">
      <alignment horizontal="right"/>
    </xf>
    <xf numFmtId="164" fontId="4" fillId="0" borderId="14" xfId="0" applyNumberFormat="1" applyFont="1" applyBorder="1"/>
    <xf numFmtId="164" fontId="4" fillId="0" borderId="11" xfId="1" applyFont="1" applyFill="1" applyBorder="1"/>
    <xf numFmtId="9" fontId="4" fillId="0" borderId="11" xfId="2" applyFont="1" applyBorder="1"/>
    <xf numFmtId="9" fontId="4" fillId="0" borderId="0" xfId="2" applyFont="1" applyFill="1" applyBorder="1" applyAlignment="1">
      <alignment horizontal="center"/>
    </xf>
    <xf numFmtId="9" fontId="4" fillId="0" borderId="10" xfId="2" applyFont="1" applyBorder="1" applyAlignment="1">
      <alignment horizontal="center"/>
    </xf>
    <xf numFmtId="0" fontId="6" fillId="2" borderId="10" xfId="0" applyFont="1" applyFill="1" applyBorder="1"/>
    <xf numFmtId="164" fontId="4" fillId="0" borderId="9" xfId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4" fillId="0" borderId="9" xfId="1" applyFont="1" applyBorder="1" applyAlignment="1">
      <alignment horizontal="right"/>
    </xf>
    <xf numFmtId="164" fontId="4" fillId="0" borderId="11" xfId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9" xfId="0" applyFont="1" applyFill="1" applyBorder="1"/>
    <xf numFmtId="0" fontId="9" fillId="2" borderId="9" xfId="0" applyFont="1" applyFill="1" applyBorder="1" applyAlignment="1">
      <alignment horizontal="center"/>
    </xf>
    <xf numFmtId="0" fontId="10" fillId="0" borderId="0" xfId="0" applyFont="1"/>
    <xf numFmtId="0" fontId="9" fillId="2" borderId="15" xfId="0" applyFont="1" applyFill="1" applyBorder="1"/>
    <xf numFmtId="0" fontId="9" fillId="2" borderId="15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4" fillId="0" borderId="11" xfId="1" applyFont="1" applyFill="1" applyBorder="1" applyAlignment="1">
      <alignment horizontal="center"/>
    </xf>
    <xf numFmtId="166" fontId="4" fillId="0" borderId="11" xfId="0" applyNumberFormat="1" applyFont="1" applyBorder="1"/>
    <xf numFmtId="9" fontId="4" fillId="0" borderId="0" xfId="0" applyNumberFormat="1" applyFont="1"/>
    <xf numFmtId="0" fontId="4" fillId="3" borderId="11" xfId="0" applyFont="1" applyFill="1" applyBorder="1"/>
    <xf numFmtId="0" fontId="4" fillId="3" borderId="9" xfId="0" applyFont="1" applyFill="1" applyBorder="1"/>
    <xf numFmtId="164" fontId="4" fillId="3" borderId="9" xfId="1" applyFont="1" applyFill="1" applyBorder="1" applyAlignment="1">
      <alignment horizontal="center"/>
    </xf>
    <xf numFmtId="0" fontId="4" fillId="3" borderId="0" xfId="0" applyFont="1" applyFill="1"/>
    <xf numFmtId="0" fontId="4" fillId="3" borderId="9" xfId="0" applyFont="1" applyFill="1" applyBorder="1" applyAlignment="1">
      <alignment horizontal="center"/>
    </xf>
    <xf numFmtId="164" fontId="4" fillId="3" borderId="9" xfId="1" applyFont="1" applyFill="1" applyBorder="1" applyAlignment="1">
      <alignment horizontal="right"/>
    </xf>
    <xf numFmtId="0" fontId="4" fillId="4" borderId="11" xfId="0" applyFont="1" applyFill="1" applyBorder="1"/>
    <xf numFmtId="0" fontId="4" fillId="4" borderId="9" xfId="0" applyFont="1" applyFill="1" applyBorder="1"/>
    <xf numFmtId="164" fontId="4" fillId="4" borderId="9" xfId="1" applyFont="1" applyFill="1" applyBorder="1" applyAlignment="1">
      <alignment horizontal="center"/>
    </xf>
    <xf numFmtId="0" fontId="4" fillId="4" borderId="0" xfId="0" applyFont="1" applyFill="1"/>
    <xf numFmtId="0" fontId="7" fillId="4" borderId="9" xfId="0" applyFont="1" applyFill="1" applyBorder="1" applyAlignment="1">
      <alignment horizontal="center"/>
    </xf>
    <xf numFmtId="164" fontId="4" fillId="4" borderId="9" xfId="1" applyFont="1" applyFill="1" applyBorder="1" applyAlignment="1">
      <alignment horizontal="right"/>
    </xf>
    <xf numFmtId="0" fontId="4" fillId="3" borderId="11" xfId="0" applyFont="1" applyFill="1" applyBorder="1" applyAlignment="1">
      <alignment horizontal="center"/>
    </xf>
    <xf numFmtId="166" fontId="4" fillId="3" borderId="11" xfId="0" applyNumberFormat="1" applyFont="1" applyFill="1" applyBorder="1"/>
    <xf numFmtId="9" fontId="4" fillId="3" borderId="11" xfId="2" applyFont="1" applyFill="1" applyBorder="1"/>
    <xf numFmtId="165" fontId="4" fillId="3" borderId="11" xfId="0" applyNumberFormat="1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Normal="100" workbookViewId="0">
      <selection activeCell="F8" sqref="F8"/>
    </sheetView>
  </sheetViews>
  <sheetFormatPr defaultColWidth="10.78515625" defaultRowHeight="18.75" x14ac:dyDescent="0.25"/>
  <cols>
    <col min="1" max="1" width="31.5546875" style="1" customWidth="1"/>
    <col min="2" max="6" width="17.6640625" style="1" customWidth="1"/>
    <col min="7" max="16384" width="10.78515625" style="1"/>
  </cols>
  <sheetData>
    <row r="1" spans="1:6" ht="32.25" thickBot="1" x14ac:dyDescent="0.5">
      <c r="A1" s="76" t="s">
        <v>66</v>
      </c>
      <c r="B1" s="77"/>
      <c r="C1" s="77"/>
      <c r="D1" s="77"/>
      <c r="E1" s="77"/>
      <c r="F1" s="78"/>
    </row>
    <row r="2" spans="1:6" ht="19.5" thickBot="1" x14ac:dyDescent="0.3"/>
    <row r="3" spans="1:6" x14ac:dyDescent="0.25">
      <c r="A3" s="2"/>
      <c r="B3" s="3"/>
      <c r="C3" s="3"/>
      <c r="D3" s="3"/>
      <c r="E3" s="3"/>
      <c r="F3" s="4"/>
    </row>
    <row r="4" spans="1:6" x14ac:dyDescent="0.25">
      <c r="A4" s="5" t="s">
        <v>11</v>
      </c>
      <c r="B4" s="6">
        <v>8</v>
      </c>
      <c r="C4" s="7" t="s">
        <v>37</v>
      </c>
      <c r="D4" s="7"/>
      <c r="E4" s="7" t="s">
        <v>13</v>
      </c>
      <c r="F4" s="8" t="s">
        <v>75</v>
      </c>
    </row>
    <row r="5" spans="1:6" x14ac:dyDescent="0.25">
      <c r="A5" s="5" t="s">
        <v>16</v>
      </c>
      <c r="B5" s="9" t="s">
        <v>65</v>
      </c>
      <c r="C5" s="7"/>
      <c r="D5" s="7"/>
      <c r="E5" s="7"/>
      <c r="F5" s="8"/>
    </row>
    <row r="6" spans="1:6" x14ac:dyDescent="0.25">
      <c r="A6" s="5" t="s">
        <v>12</v>
      </c>
      <c r="B6" s="6">
        <v>0.15</v>
      </c>
      <c r="C6" s="7" t="s">
        <v>37</v>
      </c>
      <c r="D6" s="7"/>
      <c r="E6" s="7"/>
      <c r="F6" s="8"/>
    </row>
    <row r="7" spans="1:6" x14ac:dyDescent="0.25">
      <c r="A7" s="5" t="s">
        <v>17</v>
      </c>
      <c r="B7" s="10">
        <f>B4/B6</f>
        <v>53.333333333333336</v>
      </c>
      <c r="C7" s="7"/>
      <c r="D7" s="7"/>
      <c r="E7" s="7" t="s">
        <v>14</v>
      </c>
      <c r="F7" s="8" t="s">
        <v>76</v>
      </c>
    </row>
    <row r="8" spans="1:6" ht="19.5" thickBot="1" x14ac:dyDescent="0.3">
      <c r="A8" s="11"/>
      <c r="B8" s="12"/>
      <c r="C8" s="12"/>
      <c r="D8" s="12"/>
      <c r="E8" s="12"/>
      <c r="F8" s="13"/>
    </row>
    <row r="10" spans="1:6" x14ac:dyDescent="0.25">
      <c r="A10" s="14"/>
      <c r="B10" s="14"/>
      <c r="C10" s="14"/>
      <c r="D10" s="15" t="s">
        <v>38</v>
      </c>
      <c r="E10" s="15" t="s">
        <v>4</v>
      </c>
      <c r="F10" s="14"/>
    </row>
    <row r="11" spans="1:6" s="18" customFormat="1" x14ac:dyDescent="0.25">
      <c r="A11" s="16" t="s">
        <v>0</v>
      </c>
      <c r="B11" s="17" t="s">
        <v>1</v>
      </c>
      <c r="C11" s="17" t="s">
        <v>2</v>
      </c>
      <c r="D11" s="17" t="s">
        <v>39</v>
      </c>
      <c r="E11" s="17" t="s">
        <v>5</v>
      </c>
      <c r="F11" s="17" t="s">
        <v>3</v>
      </c>
    </row>
    <row r="12" spans="1:6" ht="24.75" customHeight="1" x14ac:dyDescent="0.25">
      <c r="A12" s="19" t="s">
        <v>68</v>
      </c>
      <c r="B12" s="20">
        <v>2</v>
      </c>
      <c r="C12" s="21" t="s">
        <v>69</v>
      </c>
      <c r="D12" s="22">
        <f>Rendimiento!F7</f>
        <v>0.76</v>
      </c>
      <c r="E12" s="23">
        <f>'Costo unitario'!F10</f>
        <v>8.6666666666666661</v>
      </c>
      <c r="F12" s="23">
        <f>(E12*B12)/D12</f>
        <v>22.807017543859647</v>
      </c>
    </row>
    <row r="13" spans="1:6" ht="24.75" customHeight="1" x14ac:dyDescent="0.25">
      <c r="A13" s="24" t="s">
        <v>45</v>
      </c>
      <c r="B13" s="25">
        <v>1</v>
      </c>
      <c r="C13" s="21" t="s">
        <v>69</v>
      </c>
      <c r="D13" s="27">
        <f>Rendimiento!F13</f>
        <v>0.8</v>
      </c>
      <c r="E13" s="28">
        <f>'Costo unitario'!F11</f>
        <v>9.7816056597969858</v>
      </c>
      <c r="F13" s="23">
        <f t="shared" ref="F13:F20" si="0">(E13*B13)/D13</f>
        <v>12.227007074746231</v>
      </c>
    </row>
    <row r="14" spans="1:6" ht="24.75" customHeight="1" x14ac:dyDescent="0.25">
      <c r="A14" s="24" t="s">
        <v>46</v>
      </c>
      <c r="B14" s="25">
        <v>1</v>
      </c>
      <c r="C14" s="21" t="s">
        <v>69</v>
      </c>
      <c r="D14" s="27">
        <f>Rendimiento!F8</f>
        <v>0.85</v>
      </c>
      <c r="E14" s="28">
        <f>'Costo unitario'!F12</f>
        <v>10.952712100139083</v>
      </c>
      <c r="F14" s="23">
        <f t="shared" si="0"/>
        <v>12.88554364722245</v>
      </c>
    </row>
    <row r="15" spans="1:6" ht="24.75" customHeight="1" x14ac:dyDescent="0.25">
      <c r="A15" s="24" t="s">
        <v>47</v>
      </c>
      <c r="B15" s="25">
        <v>2</v>
      </c>
      <c r="C15" s="21" t="s">
        <v>69</v>
      </c>
      <c r="D15" s="29">
        <f>Rendimiento!F9</f>
        <v>0.70527498770808461</v>
      </c>
      <c r="E15" s="28">
        <f>'Costo unitario'!F13</f>
        <v>10.190624625344684</v>
      </c>
      <c r="F15" s="23">
        <f t="shared" si="0"/>
        <v>28.898301521966388</v>
      </c>
    </row>
    <row r="16" spans="1:6" ht="24.75" customHeight="1" x14ac:dyDescent="0.25">
      <c r="A16" s="24" t="s">
        <v>48</v>
      </c>
      <c r="B16" s="25">
        <v>0.5</v>
      </c>
      <c r="C16" s="21" t="s">
        <v>69</v>
      </c>
      <c r="D16" s="29">
        <f>Rendimiento!F11</f>
        <v>0.88500459981600732</v>
      </c>
      <c r="E16" s="28">
        <f>'Costo unitario'!F14</f>
        <v>23.921824104234528</v>
      </c>
      <c r="F16" s="23">
        <f t="shared" si="0"/>
        <v>13.515084616061815</v>
      </c>
    </row>
    <row r="17" spans="1:6" ht="24.75" customHeight="1" x14ac:dyDescent="0.25">
      <c r="A17" s="24" t="s">
        <v>49</v>
      </c>
      <c r="B17" s="25">
        <v>0.7</v>
      </c>
      <c r="C17" s="21" t="s">
        <v>69</v>
      </c>
      <c r="D17" s="29">
        <f>Rendimiento!F10</f>
        <v>0.6231623162316231</v>
      </c>
      <c r="E17" s="28">
        <f>'Costo unitario'!F15</f>
        <v>8</v>
      </c>
      <c r="F17" s="23">
        <f t="shared" si="0"/>
        <v>8.9864227250842568</v>
      </c>
    </row>
    <row r="18" spans="1:6" ht="24.75" customHeight="1" x14ac:dyDescent="0.25">
      <c r="A18" s="24" t="s">
        <v>36</v>
      </c>
      <c r="B18" s="30">
        <v>0.6</v>
      </c>
      <c r="C18" s="21" t="s">
        <v>69</v>
      </c>
      <c r="D18" s="27">
        <f>Rendimiento!F12</f>
        <v>0.86831921347139418</v>
      </c>
      <c r="E18" s="28">
        <f>'Costo unitario'!F16</f>
        <v>42.424242424242422</v>
      </c>
      <c r="F18" s="23">
        <f t="shared" si="0"/>
        <v>29.31473248505289</v>
      </c>
    </row>
    <row r="19" spans="1:6" ht="24.75" customHeight="1" x14ac:dyDescent="0.25">
      <c r="A19" s="24" t="s">
        <v>50</v>
      </c>
      <c r="B19" s="30">
        <v>0.2</v>
      </c>
      <c r="C19" s="21" t="s">
        <v>69</v>
      </c>
      <c r="D19" s="27">
        <f>Rendimiento!F14</f>
        <v>0.79717362045760431</v>
      </c>
      <c r="E19" s="28">
        <f>'Costo unitario'!F17</f>
        <v>18.016877637130801</v>
      </c>
      <c r="F19" s="23">
        <f t="shared" si="0"/>
        <v>4.5201891218599313</v>
      </c>
    </row>
    <row r="20" spans="1:6" ht="24.75" customHeight="1" x14ac:dyDescent="0.25">
      <c r="A20" s="24" t="s">
        <v>63</v>
      </c>
      <c r="B20" s="30">
        <v>2.3849999999999998</v>
      </c>
      <c r="C20" s="26" t="s">
        <v>70</v>
      </c>
      <c r="D20" s="31">
        <v>1</v>
      </c>
      <c r="E20" s="28">
        <f>'Receta compl.'!F15</f>
        <v>56.766301575845063</v>
      </c>
      <c r="F20" s="23">
        <f t="shared" si="0"/>
        <v>135.38762925839046</v>
      </c>
    </row>
    <row r="21" spans="1:6" x14ac:dyDescent="0.25">
      <c r="C21" s="33"/>
      <c r="D21" s="34"/>
      <c r="E21" s="35" t="s">
        <v>6</v>
      </c>
      <c r="F21" s="36">
        <f>SUM(F12:F20)</f>
        <v>268.54192799424408</v>
      </c>
    </row>
    <row r="22" spans="1:6" x14ac:dyDescent="0.25">
      <c r="E22" s="9"/>
    </row>
    <row r="23" spans="1:6" x14ac:dyDescent="0.25">
      <c r="C23" s="33"/>
      <c r="D23" s="34"/>
      <c r="E23" s="35" t="s">
        <v>15</v>
      </c>
      <c r="F23" s="37">
        <f>F21/B7</f>
        <v>5.0351611498920761</v>
      </c>
    </row>
    <row r="24" spans="1:6" x14ac:dyDescent="0.25">
      <c r="A24" s="35" t="s">
        <v>71</v>
      </c>
      <c r="B24" s="28">
        <f>F24*1.16</f>
        <v>40.599999999999994</v>
      </c>
      <c r="C24" s="33"/>
      <c r="D24" s="34"/>
      <c r="E24" s="35" t="s">
        <v>7</v>
      </c>
      <c r="F24" s="28">
        <v>35</v>
      </c>
    </row>
    <row r="25" spans="1:6" x14ac:dyDescent="0.25">
      <c r="C25" s="33"/>
      <c r="D25" s="34"/>
      <c r="E25" s="35" t="s">
        <v>8</v>
      </c>
      <c r="F25" s="28">
        <f>F24-F23</f>
        <v>29.964838850107924</v>
      </c>
    </row>
    <row r="26" spans="1:6" x14ac:dyDescent="0.25">
      <c r="C26" s="33"/>
      <c r="D26" s="34"/>
      <c r="E26" s="35" t="s">
        <v>9</v>
      </c>
      <c r="F26" s="38">
        <f>F23/F24</f>
        <v>0.14386174713977359</v>
      </c>
    </row>
    <row r="27" spans="1:6" x14ac:dyDescent="0.25">
      <c r="C27" s="33"/>
      <c r="D27" s="34"/>
      <c r="E27" s="35" t="s">
        <v>10</v>
      </c>
      <c r="F27" s="38">
        <f>F25/F24</f>
        <v>0.85613825286022638</v>
      </c>
    </row>
  </sheetData>
  <mergeCells count="1">
    <mergeCell ref="A1:F1"/>
  </mergeCells>
  <phoneticPr fontId="0" type="noConversion"/>
  <pageMargins left="0.78740157480314965" right="0.78740157480314965" top="1.03" bottom="0.78740157480314965" header="0" footer="0"/>
  <pageSetup paperSize="9" scale="66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"/>
  <sheetViews>
    <sheetView zoomScaleNormal="100" workbookViewId="0">
      <selection activeCell="B4" sqref="B4"/>
    </sheetView>
  </sheetViews>
  <sheetFormatPr defaultColWidth="10.78515625" defaultRowHeight="18.75" x14ac:dyDescent="0.25"/>
  <cols>
    <col min="1" max="1" width="31.5546875" style="1" customWidth="1"/>
    <col min="2" max="5" width="17.6640625" style="1" customWidth="1"/>
    <col min="6" max="6" width="18.609375" style="1" customWidth="1"/>
    <col min="7" max="16384" width="10.78515625" style="1"/>
  </cols>
  <sheetData>
    <row r="1" spans="1:6" ht="32.25" thickBot="1" x14ac:dyDescent="0.5">
      <c r="A1" s="76" t="s">
        <v>67</v>
      </c>
      <c r="B1" s="77"/>
      <c r="C1" s="77"/>
      <c r="D1" s="77"/>
      <c r="E1" s="77"/>
      <c r="F1" s="78"/>
    </row>
    <row r="2" spans="1:6" x14ac:dyDescent="0.25">
      <c r="A2" s="5" t="s">
        <v>11</v>
      </c>
      <c r="B2" s="6">
        <v>3.26</v>
      </c>
      <c r="C2" s="7" t="s">
        <v>64</v>
      </c>
      <c r="D2" s="7"/>
      <c r="E2" s="7" t="s">
        <v>13</v>
      </c>
      <c r="F2" s="8" t="s">
        <v>40</v>
      </c>
    </row>
    <row r="3" spans="1:6" x14ac:dyDescent="0.25">
      <c r="A3" s="5" t="s">
        <v>16</v>
      </c>
      <c r="B3" s="39" t="s">
        <v>72</v>
      </c>
      <c r="C3" s="7"/>
      <c r="D3" s="7"/>
      <c r="E3" s="7"/>
      <c r="F3" s="8"/>
    </row>
    <row r="4" spans="1:6" x14ac:dyDescent="0.25">
      <c r="A4" s="5" t="s">
        <v>12</v>
      </c>
      <c r="B4" s="6"/>
      <c r="C4" s="7"/>
      <c r="D4" s="7"/>
      <c r="E4" s="7"/>
      <c r="F4" s="8"/>
    </row>
    <row r="5" spans="1:6" x14ac:dyDescent="0.25">
      <c r="A5" s="5" t="s">
        <v>17</v>
      </c>
      <c r="B5" s="9"/>
      <c r="C5" s="7"/>
      <c r="D5" s="7"/>
      <c r="E5" s="7" t="s">
        <v>14</v>
      </c>
      <c r="F5" s="8"/>
    </row>
    <row r="6" spans="1:6" ht="19.5" thickBot="1" x14ac:dyDescent="0.3">
      <c r="A6" s="11"/>
      <c r="B6" s="12"/>
      <c r="C6" s="12"/>
      <c r="D6" s="12"/>
      <c r="E6" s="12"/>
      <c r="F6" s="13"/>
    </row>
    <row r="8" spans="1:6" x14ac:dyDescent="0.25">
      <c r="A8" s="14"/>
      <c r="B8" s="14"/>
      <c r="C8" s="14"/>
      <c r="D8" s="15" t="s">
        <v>38</v>
      </c>
      <c r="E8" s="15" t="s">
        <v>4</v>
      </c>
      <c r="F8" s="14"/>
    </row>
    <row r="9" spans="1:6" s="18" customFormat="1" x14ac:dyDescent="0.25">
      <c r="A9" s="16" t="s">
        <v>0</v>
      </c>
      <c r="B9" s="17" t="s">
        <v>1</v>
      </c>
      <c r="C9" s="17" t="s">
        <v>2</v>
      </c>
      <c r="D9" s="17" t="s">
        <v>39</v>
      </c>
      <c r="E9" s="17" t="s">
        <v>5</v>
      </c>
      <c r="F9" s="17" t="s">
        <v>3</v>
      </c>
    </row>
    <row r="10" spans="1:6" ht="24.75" customHeight="1" x14ac:dyDescent="0.25">
      <c r="A10" s="19" t="s">
        <v>41</v>
      </c>
      <c r="B10" s="20">
        <v>1.92</v>
      </c>
      <c r="C10" s="21" t="s">
        <v>70</v>
      </c>
      <c r="D10" s="40">
        <v>1</v>
      </c>
      <c r="E10" s="23">
        <f>'Costo unitario'!F18</f>
        <v>75.2</v>
      </c>
      <c r="F10" s="23">
        <f>(E10*B10)/D10</f>
        <v>144.38399999999999</v>
      </c>
    </row>
    <row r="11" spans="1:6" ht="24.75" customHeight="1" x14ac:dyDescent="0.25">
      <c r="A11" s="24" t="s">
        <v>42</v>
      </c>
      <c r="B11" s="25">
        <v>1.28</v>
      </c>
      <c r="C11" s="26" t="s">
        <v>70</v>
      </c>
      <c r="D11" s="40">
        <v>1</v>
      </c>
      <c r="E11" s="28">
        <f>'Costo unitario'!F19</f>
        <v>21.533333333333331</v>
      </c>
      <c r="F11" s="23">
        <f t="shared" ref="F11:F13" si="0">(E11*B11)/D11</f>
        <v>27.562666666666665</v>
      </c>
    </row>
    <row r="12" spans="1:6" ht="24.75" customHeight="1" x14ac:dyDescent="0.25">
      <c r="A12" s="24" t="s">
        <v>43</v>
      </c>
      <c r="B12" s="25">
        <v>0.05</v>
      </c>
      <c r="C12" s="26" t="s">
        <v>69</v>
      </c>
      <c r="D12" s="40">
        <v>1</v>
      </c>
      <c r="E12" s="28">
        <f>'Costo unitario'!F20</f>
        <v>3.4060000000000001</v>
      </c>
      <c r="F12" s="23">
        <f t="shared" si="0"/>
        <v>0.17030000000000001</v>
      </c>
    </row>
    <row r="13" spans="1:6" ht="24.75" customHeight="1" x14ac:dyDescent="0.25">
      <c r="A13" s="24" t="s">
        <v>59</v>
      </c>
      <c r="B13" s="25">
        <v>0.01</v>
      </c>
      <c r="C13" s="26" t="s">
        <v>69</v>
      </c>
      <c r="D13" s="40">
        <v>1</v>
      </c>
      <c r="E13" s="28">
        <f>'Costo unitario'!F21</f>
        <v>1294.1176470588234</v>
      </c>
      <c r="F13" s="23">
        <f t="shared" si="0"/>
        <v>12.941176470588234</v>
      </c>
    </row>
    <row r="14" spans="1:6" x14ac:dyDescent="0.25">
      <c r="C14" s="33"/>
      <c r="D14" s="34"/>
      <c r="E14" s="35" t="s">
        <v>6</v>
      </c>
      <c r="F14" s="36">
        <f>SUM(F10:F13)</f>
        <v>185.05814313725489</v>
      </c>
    </row>
    <row r="15" spans="1:6" x14ac:dyDescent="0.25">
      <c r="C15" s="33"/>
      <c r="D15" s="34"/>
      <c r="E15" s="35" t="s">
        <v>15</v>
      </c>
      <c r="F15" s="57">
        <f>F14/B2</f>
        <v>56.766301575845063</v>
      </c>
    </row>
  </sheetData>
  <mergeCells count="1">
    <mergeCell ref="A1:F1"/>
  </mergeCells>
  <phoneticPr fontId="0" type="noConversion"/>
  <pageMargins left="0.74803149606299213" right="0.74803149606299213" top="0.98425196850393704" bottom="0.98425196850393704" header="0" footer="0"/>
  <pageSetup scale="6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1"/>
  <sheetViews>
    <sheetView zoomScaleNormal="100" workbookViewId="0">
      <selection activeCell="F25" sqref="F25"/>
    </sheetView>
  </sheetViews>
  <sheetFormatPr defaultColWidth="11.4609375" defaultRowHeight="14.25" x14ac:dyDescent="0.2"/>
  <cols>
    <col min="1" max="1" width="28.85546875" style="46" customWidth="1"/>
    <col min="2" max="2" width="43.5546875" style="46" customWidth="1"/>
    <col min="3" max="3" width="14.15625" style="47" customWidth="1"/>
    <col min="4" max="4" width="10.3828125" style="46" customWidth="1"/>
    <col min="5" max="5" width="11.4609375" style="46" customWidth="1"/>
    <col min="6" max="6" width="15.1015625" style="46" customWidth="1"/>
    <col min="7" max="14" width="10.65234375" style="46" customWidth="1"/>
    <col min="15" max="16384" width="11.4609375" style="46"/>
  </cols>
  <sheetData>
    <row r="1" spans="1:6" ht="15" thickBot="1" x14ac:dyDescent="0.25"/>
    <row r="2" spans="1:6" ht="32.25" thickBot="1" x14ac:dyDescent="0.5">
      <c r="A2" s="79" t="s">
        <v>28</v>
      </c>
      <c r="B2" s="80"/>
      <c r="C2" s="80"/>
      <c r="D2" s="80"/>
      <c r="E2" s="80"/>
      <c r="F2" s="81"/>
    </row>
    <row r="5" spans="1:6" s="50" customFormat="1" ht="15" x14ac:dyDescent="0.2">
      <c r="A5" s="48"/>
      <c r="B5" s="49"/>
      <c r="C5" s="49"/>
      <c r="E5" s="49" t="s">
        <v>23</v>
      </c>
      <c r="F5" s="49" t="s">
        <v>29</v>
      </c>
    </row>
    <row r="6" spans="1:6" s="50" customFormat="1" ht="15" x14ac:dyDescent="0.2">
      <c r="A6" s="51" t="s">
        <v>30</v>
      </c>
      <c r="B6" s="52" t="s">
        <v>31</v>
      </c>
      <c r="C6" s="53" t="s">
        <v>32</v>
      </c>
      <c r="E6" s="53" t="s">
        <v>33</v>
      </c>
      <c r="F6" s="53" t="s">
        <v>34</v>
      </c>
    </row>
    <row r="7" spans="1:6" s="50" customFormat="1" ht="15" x14ac:dyDescent="0.2">
      <c r="A7" s="54"/>
      <c r="B7" s="54"/>
      <c r="C7" s="55"/>
      <c r="E7" s="55" t="s">
        <v>35</v>
      </c>
      <c r="F7" s="55"/>
    </row>
    <row r="10" spans="1:6" ht="24.75" customHeight="1" x14ac:dyDescent="0.25">
      <c r="A10" s="60" t="s">
        <v>68</v>
      </c>
      <c r="B10" s="61" t="s">
        <v>51</v>
      </c>
      <c r="C10" s="62">
        <v>130</v>
      </c>
      <c r="D10" s="63">
        <v>15</v>
      </c>
      <c r="E10" s="64" t="s">
        <v>69</v>
      </c>
      <c r="F10" s="65">
        <f>C10/D10</f>
        <v>8.6666666666666661</v>
      </c>
    </row>
    <row r="11" spans="1:6" ht="24.75" customHeight="1" x14ac:dyDescent="0.25">
      <c r="A11" s="24" t="s">
        <v>45</v>
      </c>
      <c r="B11" s="32" t="s">
        <v>52</v>
      </c>
      <c r="C11" s="42">
        <v>31.8</v>
      </c>
      <c r="D11" s="1">
        <v>3.2509999999999999</v>
      </c>
      <c r="E11" s="43" t="s">
        <v>69</v>
      </c>
      <c r="F11" s="44">
        <f t="shared" ref="F11:F21" si="0">C11/D11</f>
        <v>9.7816056597969858</v>
      </c>
    </row>
    <row r="12" spans="1:6" ht="24.75" customHeight="1" x14ac:dyDescent="0.25">
      <c r="A12" s="60" t="s">
        <v>46</v>
      </c>
      <c r="B12" s="61" t="s">
        <v>53</v>
      </c>
      <c r="C12" s="62">
        <v>15.75</v>
      </c>
      <c r="D12" s="63">
        <v>1.4379999999999999</v>
      </c>
      <c r="E12" s="64" t="s">
        <v>69</v>
      </c>
      <c r="F12" s="65">
        <f t="shared" si="0"/>
        <v>10.952712100139083</v>
      </c>
    </row>
    <row r="13" spans="1:6" ht="24.75" customHeight="1" x14ac:dyDescent="0.25">
      <c r="A13" s="24" t="s">
        <v>47</v>
      </c>
      <c r="B13" s="32" t="s">
        <v>54</v>
      </c>
      <c r="C13" s="42">
        <v>85</v>
      </c>
      <c r="D13" s="1">
        <v>8.3409999999999993</v>
      </c>
      <c r="E13" s="43" t="s">
        <v>69</v>
      </c>
      <c r="F13" s="44">
        <f t="shared" si="0"/>
        <v>10.190624625344684</v>
      </c>
    </row>
    <row r="14" spans="1:6" ht="24.75" customHeight="1" x14ac:dyDescent="0.25">
      <c r="A14" s="60" t="s">
        <v>48</v>
      </c>
      <c r="B14" s="61" t="s">
        <v>55</v>
      </c>
      <c r="C14" s="62">
        <v>36.72</v>
      </c>
      <c r="D14" s="63">
        <v>1.5349999999999999</v>
      </c>
      <c r="E14" s="64" t="s">
        <v>69</v>
      </c>
      <c r="F14" s="65">
        <f t="shared" si="0"/>
        <v>23.921824104234528</v>
      </c>
    </row>
    <row r="15" spans="1:6" ht="24.75" customHeight="1" x14ac:dyDescent="0.25">
      <c r="A15" s="24" t="s">
        <v>49</v>
      </c>
      <c r="B15" s="32" t="s">
        <v>56</v>
      </c>
      <c r="C15" s="42">
        <v>40</v>
      </c>
      <c r="D15" s="1">
        <v>5</v>
      </c>
      <c r="E15" s="43" t="s">
        <v>69</v>
      </c>
      <c r="F15" s="44">
        <f t="shared" si="0"/>
        <v>8</v>
      </c>
    </row>
    <row r="16" spans="1:6" ht="24.75" customHeight="1" x14ac:dyDescent="0.25">
      <c r="A16" s="60" t="s">
        <v>36</v>
      </c>
      <c r="B16" s="61" t="s">
        <v>57</v>
      </c>
      <c r="C16" s="62">
        <v>210</v>
      </c>
      <c r="D16" s="63">
        <v>4.95</v>
      </c>
      <c r="E16" s="64" t="s">
        <v>69</v>
      </c>
      <c r="F16" s="65">
        <f t="shared" si="0"/>
        <v>42.424242424242422</v>
      </c>
    </row>
    <row r="17" spans="1:6" ht="24.75" customHeight="1" x14ac:dyDescent="0.25">
      <c r="A17" s="24" t="s">
        <v>73</v>
      </c>
      <c r="B17" s="32" t="s">
        <v>58</v>
      </c>
      <c r="C17" s="42">
        <v>42.7</v>
      </c>
      <c r="D17" s="1">
        <v>2.37</v>
      </c>
      <c r="E17" s="43" t="s">
        <v>69</v>
      </c>
      <c r="F17" s="44">
        <f t="shared" si="0"/>
        <v>18.016877637130801</v>
      </c>
    </row>
    <row r="18" spans="1:6" ht="24.75" customHeight="1" x14ac:dyDescent="0.25">
      <c r="A18" s="66" t="s">
        <v>41</v>
      </c>
      <c r="B18" s="67" t="s">
        <v>60</v>
      </c>
      <c r="C18" s="68">
        <v>28.2</v>
      </c>
      <c r="D18" s="69">
        <v>0.375</v>
      </c>
      <c r="E18" s="70" t="s">
        <v>70</v>
      </c>
      <c r="F18" s="71">
        <f t="shared" si="0"/>
        <v>75.2</v>
      </c>
    </row>
    <row r="19" spans="1:6" ht="24.75" customHeight="1" x14ac:dyDescent="0.25">
      <c r="A19" s="24" t="s">
        <v>74</v>
      </c>
      <c r="B19" s="32" t="s">
        <v>61</v>
      </c>
      <c r="C19" s="42">
        <v>16.149999999999999</v>
      </c>
      <c r="D19" s="1">
        <v>0.75</v>
      </c>
      <c r="E19" s="56" t="s">
        <v>70</v>
      </c>
      <c r="F19" s="44">
        <f t="shared" si="0"/>
        <v>21.533333333333331</v>
      </c>
    </row>
    <row r="20" spans="1:6" ht="24.75" customHeight="1" x14ac:dyDescent="0.25">
      <c r="A20" s="60" t="s">
        <v>43</v>
      </c>
      <c r="B20" s="61" t="s">
        <v>44</v>
      </c>
      <c r="C20" s="62">
        <v>17.03</v>
      </c>
      <c r="D20" s="63">
        <v>5</v>
      </c>
      <c r="E20" s="64" t="s">
        <v>69</v>
      </c>
      <c r="F20" s="65">
        <f t="shared" si="0"/>
        <v>3.4060000000000001</v>
      </c>
    </row>
    <row r="21" spans="1:6" ht="24.75" customHeight="1" x14ac:dyDescent="0.25">
      <c r="A21" s="24" t="s">
        <v>59</v>
      </c>
      <c r="B21" s="24" t="s">
        <v>62</v>
      </c>
      <c r="C21" s="45">
        <v>22</v>
      </c>
      <c r="D21" s="1">
        <v>1.7000000000000001E-2</v>
      </c>
      <c r="E21" s="26" t="s">
        <v>69</v>
      </c>
      <c r="F21" s="44">
        <f t="shared" si="0"/>
        <v>1294.1176470588234</v>
      </c>
    </row>
  </sheetData>
  <mergeCells count="1">
    <mergeCell ref="A2:F2"/>
  </mergeCells>
  <phoneticPr fontId="2" type="noConversion"/>
  <pageMargins left="0.74803149606299213" right="0.74803149606299213" top="0.98425196850393704" bottom="0.98425196850393704" header="0" footer="0"/>
  <pageSetup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zoomScaleNormal="100" workbookViewId="0">
      <selection activeCell="E19" sqref="E19"/>
    </sheetView>
  </sheetViews>
  <sheetFormatPr defaultColWidth="10.78515625" defaultRowHeight="18.75" x14ac:dyDescent="0.25"/>
  <cols>
    <col min="1" max="1" width="31.5546875" style="1" customWidth="1"/>
    <col min="2" max="2" width="14.0234375" style="1" customWidth="1"/>
    <col min="3" max="4" width="13.34765625" style="1" customWidth="1"/>
    <col min="5" max="5" width="19.01171875" style="1" customWidth="1"/>
    <col min="6" max="7" width="13.34765625" style="1" customWidth="1"/>
    <col min="8" max="16384" width="10.78515625" style="1"/>
  </cols>
  <sheetData>
    <row r="1" spans="1:8" ht="32.25" thickBot="1" x14ac:dyDescent="0.5">
      <c r="A1" s="76" t="s">
        <v>18</v>
      </c>
      <c r="B1" s="77"/>
      <c r="C1" s="77"/>
      <c r="D1" s="77"/>
      <c r="E1" s="77"/>
      <c r="F1" s="77"/>
      <c r="G1" s="78"/>
    </row>
    <row r="4" spans="1:8" s="7" customFormat="1" ht="21" customHeight="1" x14ac:dyDescent="0.25">
      <c r="A4" s="14"/>
      <c r="B4" s="15"/>
      <c r="C4" s="15" t="s">
        <v>19</v>
      </c>
      <c r="D4" s="15" t="s">
        <v>19</v>
      </c>
      <c r="E4" s="15" t="s">
        <v>20</v>
      </c>
      <c r="F4" s="15" t="s">
        <v>21</v>
      </c>
      <c r="G4" s="15" t="s">
        <v>21</v>
      </c>
    </row>
    <row r="5" spans="1:8" s="7" customFormat="1" ht="21" customHeight="1" x14ac:dyDescent="0.25">
      <c r="A5" s="41" t="s">
        <v>22</v>
      </c>
      <c r="B5" s="17" t="s">
        <v>23</v>
      </c>
      <c r="C5" s="17" t="s">
        <v>24</v>
      </c>
      <c r="D5" s="17" t="s">
        <v>25</v>
      </c>
      <c r="E5" s="17" t="s">
        <v>26</v>
      </c>
      <c r="F5" s="17" t="s">
        <v>27</v>
      </c>
      <c r="G5" s="17" t="s">
        <v>26</v>
      </c>
    </row>
    <row r="6" spans="1:8" ht="21" customHeight="1" x14ac:dyDescent="0.25"/>
    <row r="7" spans="1:8" ht="21" customHeight="1" x14ac:dyDescent="0.25">
      <c r="A7" s="60" t="s">
        <v>68</v>
      </c>
      <c r="B7" s="72" t="s">
        <v>37</v>
      </c>
      <c r="C7" s="73">
        <f>E7/G7</f>
        <v>0.5</v>
      </c>
      <c r="D7" s="73">
        <f>C7-E7</f>
        <v>0.38</v>
      </c>
      <c r="E7" s="73">
        <v>0.12</v>
      </c>
      <c r="F7" s="74">
        <v>0.76</v>
      </c>
      <c r="G7" s="74">
        <v>0.24</v>
      </c>
    </row>
    <row r="8" spans="1:8" ht="21" customHeight="1" x14ac:dyDescent="0.25">
      <c r="A8" s="24" t="s">
        <v>46</v>
      </c>
      <c r="B8" s="26" t="s">
        <v>37</v>
      </c>
      <c r="C8" s="58">
        <f>D8/F8</f>
        <v>0.45294117647058824</v>
      </c>
      <c r="D8" s="58">
        <v>0.38500000000000001</v>
      </c>
      <c r="E8" s="58">
        <f>C8-D8</f>
        <v>6.7941176470588227E-2</v>
      </c>
      <c r="F8" s="38">
        <v>0.85</v>
      </c>
      <c r="G8" s="38">
        <v>0.15064935064935064</v>
      </c>
    </row>
    <row r="9" spans="1:8" ht="21" customHeight="1" x14ac:dyDescent="0.25">
      <c r="A9" s="60" t="s">
        <v>47</v>
      </c>
      <c r="B9" s="72" t="s">
        <v>37</v>
      </c>
      <c r="C9" s="73">
        <v>14.237</v>
      </c>
      <c r="D9" s="73">
        <v>10.041</v>
      </c>
      <c r="E9" s="75">
        <f>+C9-D9</f>
        <v>4.1959999999999997</v>
      </c>
      <c r="F9" s="74">
        <f>D9/C9</f>
        <v>0.70527498770808461</v>
      </c>
      <c r="G9" s="74">
        <f>E9/C9</f>
        <v>0.29472501229191539</v>
      </c>
    </row>
    <row r="10" spans="1:8" ht="21" customHeight="1" x14ac:dyDescent="0.25">
      <c r="A10" s="24" t="s">
        <v>49</v>
      </c>
      <c r="B10" s="26" t="s">
        <v>37</v>
      </c>
      <c r="C10" s="58">
        <f>D10/F10</f>
        <v>3.3330000000000002</v>
      </c>
      <c r="D10" s="58">
        <v>2.077</v>
      </c>
      <c r="E10" s="58">
        <f>C10-D10</f>
        <v>1.2560000000000002</v>
      </c>
      <c r="F10" s="38">
        <v>0.6231623162316231</v>
      </c>
      <c r="G10" s="38">
        <v>0.38</v>
      </c>
      <c r="H10" s="59"/>
    </row>
    <row r="11" spans="1:8" ht="21" customHeight="1" x14ac:dyDescent="0.25">
      <c r="A11" s="60" t="s">
        <v>48</v>
      </c>
      <c r="B11" s="72" t="s">
        <v>37</v>
      </c>
      <c r="C11" s="73">
        <v>5.4349999999999996</v>
      </c>
      <c r="D11" s="73">
        <f>+C11-E11</f>
        <v>4.8099999999999996</v>
      </c>
      <c r="E11" s="73">
        <v>0.625</v>
      </c>
      <c r="F11" s="74">
        <f>D11/C11</f>
        <v>0.88500459981600732</v>
      </c>
      <c r="G11" s="74">
        <f>E11/C11</f>
        <v>0.11499540018399265</v>
      </c>
    </row>
    <row r="12" spans="1:8" ht="21" customHeight="1" x14ac:dyDescent="0.25">
      <c r="A12" s="24" t="s">
        <v>36</v>
      </c>
      <c r="B12" s="26" t="s">
        <v>37</v>
      </c>
      <c r="C12" s="58">
        <v>9.5609999999999999</v>
      </c>
      <c r="D12" s="58">
        <v>8.3019999999999996</v>
      </c>
      <c r="E12" s="58">
        <f>+C12-D12</f>
        <v>1.2590000000000003</v>
      </c>
      <c r="F12" s="38">
        <f>D12/C12</f>
        <v>0.86831921347139418</v>
      </c>
      <c r="G12" s="38">
        <f>E12/C12</f>
        <v>0.13168078652860582</v>
      </c>
    </row>
    <row r="13" spans="1:8" ht="21" customHeight="1" x14ac:dyDescent="0.25">
      <c r="A13" s="60" t="s">
        <v>45</v>
      </c>
      <c r="B13" s="72" t="s">
        <v>37</v>
      </c>
      <c r="C13" s="73">
        <f>E13/G13</f>
        <v>0.39999999999999997</v>
      </c>
      <c r="D13" s="73">
        <f>C13-E13</f>
        <v>0.31999999999999995</v>
      </c>
      <c r="E13" s="73">
        <v>0.08</v>
      </c>
      <c r="F13" s="74">
        <v>0.8</v>
      </c>
      <c r="G13" s="74">
        <v>0.2</v>
      </c>
    </row>
    <row r="14" spans="1:8" ht="21" customHeight="1" x14ac:dyDescent="0.25">
      <c r="A14" s="24" t="s">
        <v>50</v>
      </c>
      <c r="B14" s="26" t="s">
        <v>37</v>
      </c>
      <c r="C14" s="58">
        <v>7.43</v>
      </c>
      <c r="D14" s="58">
        <v>5.923</v>
      </c>
      <c r="E14" s="58">
        <f>C14-D14</f>
        <v>1.5069999999999997</v>
      </c>
      <c r="F14" s="38">
        <f>D14/C14</f>
        <v>0.79717362045760431</v>
      </c>
      <c r="G14" s="38">
        <f>E14/C14</f>
        <v>0.20282637954239566</v>
      </c>
    </row>
    <row r="15" spans="1:8" ht="21" customHeight="1" x14ac:dyDescent="0.25"/>
  </sheetData>
  <mergeCells count="1">
    <mergeCell ref="A1:G1"/>
  </mergeCells>
  <phoneticPr fontId="0" type="noConversion"/>
  <pageMargins left="0.74803149606299213" right="0.74803149606299213" top="0.98425196850393704" bottom="0.98425196850393704" header="0" footer="0"/>
  <pageSetup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DCB94E6496542A1C7F2A18342BBED" ma:contentTypeVersion="3" ma:contentTypeDescription="Crear nuevo documento." ma:contentTypeScope="" ma:versionID="047ae5e83ef8c62b0812b33a2b3deaf0">
  <xsd:schema xmlns:xsd="http://www.w3.org/2001/XMLSchema" xmlns:xs="http://www.w3.org/2001/XMLSchema" xmlns:p="http://schemas.microsoft.com/office/2006/metadata/properties" xmlns:ns2="b2aac682-1362-47b8-a547-8e81845dfd9b" targetNamespace="http://schemas.microsoft.com/office/2006/metadata/properties" ma:root="true" ma:fieldsID="3b2b0da5275a99bb9d81e232906faa51" ns2:_="">
    <xsd:import namespace="b2aac682-1362-47b8-a547-8e81845df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c682-1362-47b8-a547-8e81845df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9C1B3B-B47E-4B18-AEC8-0BED566B998D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A0147044-D871-4664-BFEF-F8EB355115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8587C-63F2-4DC9-8F0B-B0389897C81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2aac682-1362-47b8-a547-8e81845dfd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Receta</vt:lpstr>
      <vt:lpstr>Receta compl.</vt:lpstr>
      <vt:lpstr>Costo unitario</vt:lpstr>
      <vt:lpstr>Rendimiento</vt:lpstr>
    </vt:vector>
  </TitlesOfParts>
  <Company>CESSA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sala1</dc:creator>
  <cp:lastModifiedBy>Mateo Ramos Velasco</cp:lastModifiedBy>
  <cp:lastPrinted>2009-11-23T05:38:13Z</cp:lastPrinted>
  <dcterms:created xsi:type="dcterms:W3CDTF">2005-07-28T16:41:46Z</dcterms:created>
  <dcterms:modified xsi:type="dcterms:W3CDTF">2026-01-27T15:01:58Z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0x010100BD9DCB94E6496542A1C7F2A18342BBED</vt:lpwstr>
  </property>
</Properties>
</file>